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harm\iCloudDrive\iCloud~md~obsidian\The Masque of Peace\Spreadsheets\"/>
    </mc:Choice>
  </mc:AlternateContent>
  <xr:revisionPtr revIDLastSave="0" documentId="13_ncr:1_{B0A4D55B-C0F3-4ED6-808B-9CFF4F2F216F}" xr6:coauthVersionLast="47" xr6:coauthVersionMax="47" xr10:uidLastSave="{00000000-0000-0000-0000-000000000000}"/>
  <bookViews>
    <workbookView xWindow="-96" yWindow="-96" windowWidth="20928" windowHeight="12432" activeTab="1" xr2:uid="{DB64689E-3A35-4B3A-92D2-F447BD22715C}"/>
  </bookViews>
  <sheets>
    <sheet name="russo-chinese war" sheetId="1" r:id="rId1"/>
    <sheet name="young russian revolu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5" i="2" l="1"/>
  <c r="M45" i="2"/>
  <c r="L45" i="2"/>
  <c r="S38" i="2"/>
  <c r="S39" i="2"/>
  <c r="S40" i="2"/>
  <c r="S41" i="2"/>
  <c r="S42" i="2"/>
  <c r="S37" i="2"/>
  <c r="M42" i="2"/>
  <c r="N42" i="2"/>
  <c r="O42" i="2"/>
  <c r="P42" i="2"/>
  <c r="Q42" i="2"/>
  <c r="R42" i="2"/>
  <c r="L42" i="2"/>
  <c r="M37" i="2"/>
  <c r="N37" i="2"/>
  <c r="O37" i="2"/>
  <c r="P37" i="2"/>
  <c r="Q37" i="2"/>
  <c r="R37" i="2"/>
  <c r="M38" i="2"/>
  <c r="N38" i="2"/>
  <c r="O38" i="2"/>
  <c r="P38" i="2"/>
  <c r="Q38" i="2"/>
  <c r="R38" i="2"/>
  <c r="M39" i="2"/>
  <c r="N39" i="2"/>
  <c r="O39" i="2"/>
  <c r="P39" i="2"/>
  <c r="Q39" i="2"/>
  <c r="R39" i="2"/>
  <c r="M40" i="2"/>
  <c r="N40" i="2"/>
  <c r="O40" i="2"/>
  <c r="P40" i="2"/>
  <c r="Q40" i="2"/>
  <c r="R40" i="2"/>
  <c r="M41" i="2"/>
  <c r="N41" i="2"/>
  <c r="O41" i="2"/>
  <c r="P41" i="2"/>
  <c r="Q41" i="2"/>
  <c r="R41" i="2"/>
  <c r="L38" i="2"/>
  <c r="L39" i="2"/>
  <c r="L40" i="2"/>
  <c r="L41" i="2"/>
  <c r="L37" i="2"/>
  <c r="L36" i="2"/>
  <c r="M36" i="2"/>
  <c r="N36" i="2"/>
  <c r="O36" i="2"/>
  <c r="P36" i="2"/>
  <c r="Q36" i="2"/>
  <c r="R36" i="2"/>
  <c r="S36" i="2"/>
  <c r="K36" i="2"/>
  <c r="K37" i="2"/>
  <c r="K38" i="2"/>
  <c r="K39" i="2"/>
  <c r="K40" i="2"/>
  <c r="K41" i="2"/>
  <c r="K42" i="2"/>
  <c r="K35" i="2"/>
  <c r="M33" i="2"/>
  <c r="N33" i="2"/>
  <c r="O33" i="2"/>
  <c r="P33" i="2"/>
  <c r="Q33" i="2"/>
  <c r="R33" i="2"/>
  <c r="L33" i="2"/>
  <c r="S29" i="2"/>
  <c r="S30" i="2"/>
  <c r="S31" i="2"/>
  <c r="S32" i="2"/>
  <c r="S28" i="2"/>
  <c r="M28" i="2"/>
  <c r="N28" i="2"/>
  <c r="O28" i="2"/>
  <c r="P28" i="2"/>
  <c r="Q28" i="2"/>
  <c r="R28" i="2"/>
  <c r="M29" i="2"/>
  <c r="N29" i="2"/>
  <c r="O29" i="2"/>
  <c r="P29" i="2"/>
  <c r="Q29" i="2"/>
  <c r="R29" i="2"/>
  <c r="M30" i="2"/>
  <c r="N30" i="2"/>
  <c r="O30" i="2"/>
  <c r="P30" i="2"/>
  <c r="Q30" i="2"/>
  <c r="R30" i="2"/>
  <c r="M31" i="2"/>
  <c r="N31" i="2"/>
  <c r="O31" i="2"/>
  <c r="P31" i="2"/>
  <c r="Q31" i="2"/>
  <c r="R31" i="2"/>
  <c r="M32" i="2"/>
  <c r="N32" i="2"/>
  <c r="O32" i="2"/>
  <c r="P32" i="2"/>
  <c r="Q32" i="2"/>
  <c r="R32" i="2"/>
  <c r="L29" i="2"/>
  <c r="L30" i="2"/>
  <c r="L31" i="2"/>
  <c r="L32" i="2"/>
  <c r="L28" i="2"/>
  <c r="L19" i="2"/>
  <c r="L27" i="2"/>
  <c r="M27" i="2"/>
  <c r="N27" i="2"/>
  <c r="O27" i="2"/>
  <c r="P27" i="2"/>
  <c r="Q27" i="2"/>
  <c r="R27" i="2"/>
  <c r="S27" i="2"/>
  <c r="K27" i="2"/>
  <c r="K28" i="2"/>
  <c r="K29" i="2"/>
  <c r="K30" i="2"/>
  <c r="K31" i="2"/>
  <c r="K32" i="2"/>
  <c r="K33" i="2"/>
  <c r="K26" i="2"/>
  <c r="M24" i="2"/>
  <c r="S24" i="2" s="1"/>
  <c r="N24" i="2"/>
  <c r="O24" i="2"/>
  <c r="P24" i="2"/>
  <c r="Q24" i="2"/>
  <c r="R24" i="2"/>
  <c r="L24" i="2"/>
  <c r="S20" i="2"/>
  <c r="S21" i="2"/>
  <c r="S22" i="2"/>
  <c r="S23" i="2"/>
  <c r="S19" i="2"/>
  <c r="O19" i="2"/>
  <c r="M19" i="2"/>
  <c r="N19" i="2"/>
  <c r="P19" i="2"/>
  <c r="Q19" i="2"/>
  <c r="R19" i="2"/>
  <c r="M20" i="2"/>
  <c r="N20" i="2"/>
  <c r="O20" i="2"/>
  <c r="P20" i="2"/>
  <c r="Q20" i="2"/>
  <c r="R20" i="2"/>
  <c r="M21" i="2"/>
  <c r="N21" i="2"/>
  <c r="O21" i="2"/>
  <c r="P21" i="2"/>
  <c r="Q21" i="2"/>
  <c r="R21" i="2"/>
  <c r="M22" i="2"/>
  <c r="N22" i="2"/>
  <c r="O22" i="2"/>
  <c r="P22" i="2"/>
  <c r="Q22" i="2"/>
  <c r="R22" i="2"/>
  <c r="M23" i="2"/>
  <c r="N23" i="2"/>
  <c r="O23" i="2"/>
  <c r="P23" i="2"/>
  <c r="Q23" i="2"/>
  <c r="R23" i="2"/>
  <c r="L20" i="2"/>
  <c r="L21" i="2"/>
  <c r="L22" i="2"/>
  <c r="L23" i="2"/>
  <c r="K4" i="2"/>
  <c r="K5" i="2"/>
  <c r="K6" i="2"/>
  <c r="K7" i="2"/>
  <c r="K3" i="2"/>
  <c r="Q18" i="2"/>
  <c r="R18" i="2"/>
  <c r="S18" i="2"/>
  <c r="L18" i="2"/>
  <c r="M18" i="2"/>
  <c r="N18" i="2"/>
  <c r="O18" i="2"/>
  <c r="P18" i="2"/>
  <c r="K19" i="2"/>
  <c r="K20" i="2"/>
  <c r="K21" i="2"/>
  <c r="K22" i="2"/>
  <c r="K23" i="2"/>
  <c r="K24" i="2"/>
  <c r="K18" i="2"/>
  <c r="B42" i="2"/>
  <c r="B38" i="2"/>
  <c r="I38" i="2" s="1"/>
  <c r="C38" i="2"/>
  <c r="D38" i="2"/>
  <c r="E38" i="2"/>
  <c r="F38" i="2"/>
  <c r="G38" i="2"/>
  <c r="H38" i="2"/>
  <c r="B39" i="2"/>
  <c r="C39" i="2"/>
  <c r="D39" i="2"/>
  <c r="E39" i="2"/>
  <c r="F39" i="2"/>
  <c r="G39" i="2"/>
  <c r="H39" i="2"/>
  <c r="B40" i="2"/>
  <c r="C40" i="2"/>
  <c r="D40" i="2"/>
  <c r="E40" i="2"/>
  <c r="F40" i="2"/>
  <c r="G40" i="2"/>
  <c r="H40" i="2"/>
  <c r="B41" i="2"/>
  <c r="C41" i="2"/>
  <c r="D41" i="2"/>
  <c r="E41" i="2"/>
  <c r="F41" i="2"/>
  <c r="G41" i="2"/>
  <c r="H41" i="2"/>
  <c r="C37" i="2"/>
  <c r="C42" i="2" s="1"/>
  <c r="D37" i="2"/>
  <c r="D42" i="2" s="1"/>
  <c r="E37" i="2"/>
  <c r="E42" i="2" s="1"/>
  <c r="F37" i="2"/>
  <c r="F42" i="2" s="1"/>
  <c r="G37" i="2"/>
  <c r="I37" i="2" s="1"/>
  <c r="H37" i="2"/>
  <c r="H42" i="2" s="1"/>
  <c r="B37" i="2"/>
  <c r="B28" i="2"/>
  <c r="B33" i="2" s="1"/>
  <c r="B36" i="2"/>
  <c r="C36" i="2"/>
  <c r="D36" i="2"/>
  <c r="E36" i="2"/>
  <c r="F36" i="2"/>
  <c r="G36" i="2"/>
  <c r="H36" i="2"/>
  <c r="A37" i="2"/>
  <c r="A38" i="2"/>
  <c r="A39" i="2"/>
  <c r="A40" i="2"/>
  <c r="A41" i="2"/>
  <c r="A36" i="2"/>
  <c r="A27" i="2"/>
  <c r="C28" i="2"/>
  <c r="D28" i="2"/>
  <c r="D33" i="2" s="1"/>
  <c r="E28" i="2"/>
  <c r="E33" i="2" s="1"/>
  <c r="F28" i="2"/>
  <c r="G28" i="2"/>
  <c r="G33" i="2" s="1"/>
  <c r="H28" i="2"/>
  <c r="H33" i="2" s="1"/>
  <c r="C29" i="2"/>
  <c r="D29" i="2"/>
  <c r="E29" i="2"/>
  <c r="F29" i="2"/>
  <c r="F33" i="2" s="1"/>
  <c r="G29" i="2"/>
  <c r="H29" i="2"/>
  <c r="C30" i="2"/>
  <c r="C33" i="2" s="1"/>
  <c r="D30" i="2"/>
  <c r="E30" i="2"/>
  <c r="F30" i="2"/>
  <c r="G30" i="2"/>
  <c r="H30" i="2"/>
  <c r="C31" i="2"/>
  <c r="D31" i="2"/>
  <c r="E31" i="2"/>
  <c r="F31" i="2"/>
  <c r="G31" i="2"/>
  <c r="H31" i="2"/>
  <c r="C32" i="2"/>
  <c r="D32" i="2"/>
  <c r="E32" i="2"/>
  <c r="F32" i="2"/>
  <c r="G32" i="2"/>
  <c r="H32" i="2"/>
  <c r="B29" i="2"/>
  <c r="I29" i="2" s="1"/>
  <c r="B30" i="2"/>
  <c r="B31" i="2"/>
  <c r="B32" i="2"/>
  <c r="B19" i="2"/>
  <c r="B27" i="2"/>
  <c r="C27" i="2"/>
  <c r="D27" i="2"/>
  <c r="E27" i="2"/>
  <c r="F27" i="2"/>
  <c r="G27" i="2"/>
  <c r="H27" i="2"/>
  <c r="A32" i="2"/>
  <c r="A28" i="2"/>
  <c r="A29" i="2"/>
  <c r="A30" i="2"/>
  <c r="A31" i="2"/>
  <c r="A18" i="2"/>
  <c r="A19" i="2"/>
  <c r="A20" i="2"/>
  <c r="A21" i="2"/>
  <c r="A22" i="2"/>
  <c r="A23" i="2"/>
  <c r="B18" i="2"/>
  <c r="C18" i="2"/>
  <c r="D18" i="2"/>
  <c r="E18" i="2"/>
  <c r="F18" i="2"/>
  <c r="G18" i="2"/>
  <c r="H18" i="2"/>
  <c r="C19" i="2"/>
  <c r="C24" i="2" s="1"/>
  <c r="D19" i="2"/>
  <c r="D24" i="2" s="1"/>
  <c r="E19" i="2"/>
  <c r="E24" i="2" s="1"/>
  <c r="F19" i="2"/>
  <c r="F24" i="2" s="1"/>
  <c r="G19" i="2"/>
  <c r="H19" i="2"/>
  <c r="C20" i="2"/>
  <c r="D20" i="2"/>
  <c r="E20" i="2"/>
  <c r="F20" i="2"/>
  <c r="G20" i="2"/>
  <c r="H20" i="2"/>
  <c r="C21" i="2"/>
  <c r="D21" i="2"/>
  <c r="E21" i="2"/>
  <c r="F21" i="2"/>
  <c r="G21" i="2"/>
  <c r="G24" i="2" s="1"/>
  <c r="H21" i="2"/>
  <c r="H24" i="2" s="1"/>
  <c r="C22" i="2"/>
  <c r="D22" i="2"/>
  <c r="E22" i="2"/>
  <c r="F22" i="2"/>
  <c r="G22" i="2"/>
  <c r="H22" i="2"/>
  <c r="C23" i="2"/>
  <c r="D23" i="2"/>
  <c r="E23" i="2"/>
  <c r="F23" i="2"/>
  <c r="G23" i="2"/>
  <c r="H23" i="2"/>
  <c r="B23" i="2"/>
  <c r="I23" i="2" s="1"/>
  <c r="B22" i="2"/>
  <c r="B21" i="2"/>
  <c r="B20" i="2"/>
  <c r="I20" i="2" s="1"/>
  <c r="A12" i="2"/>
  <c r="A13" i="2"/>
  <c r="A14" i="2"/>
  <c r="A15" i="2"/>
  <c r="A11" i="2"/>
  <c r="K24" i="1"/>
  <c r="J9" i="1"/>
  <c r="J11" i="1"/>
  <c r="J14" i="1"/>
  <c r="J16" i="1"/>
  <c r="J19" i="1"/>
  <c r="J6" i="1"/>
  <c r="G14" i="1"/>
  <c r="E9" i="1"/>
  <c r="F9" i="1"/>
  <c r="G9" i="1"/>
  <c r="E7" i="1"/>
  <c r="F7" i="1"/>
  <c r="G7" i="1"/>
  <c r="D19" i="1"/>
  <c r="E19" i="1"/>
  <c r="F19" i="1"/>
  <c r="G19" i="1"/>
  <c r="C19" i="1"/>
  <c r="B19" i="1"/>
  <c r="H19" i="1" s="1"/>
  <c r="K19" i="1" s="1"/>
  <c r="C17" i="1"/>
  <c r="D17" i="1"/>
  <c r="E17" i="1"/>
  <c r="F17" i="1"/>
  <c r="G17" i="1"/>
  <c r="B17" i="1"/>
  <c r="G12" i="1"/>
  <c r="C14" i="1"/>
  <c r="D14" i="1"/>
  <c r="E14" i="1"/>
  <c r="F14" i="1"/>
  <c r="B14" i="1"/>
  <c r="C12" i="1"/>
  <c r="D12" i="1"/>
  <c r="E12" i="1"/>
  <c r="F12" i="1"/>
  <c r="B12" i="1"/>
  <c r="C9" i="1"/>
  <c r="D9" i="1"/>
  <c r="B9" i="1"/>
  <c r="C7" i="1"/>
  <c r="D7" i="1"/>
  <c r="B7" i="1"/>
  <c r="S33" i="2" l="1"/>
  <c r="I21" i="2"/>
  <c r="I31" i="2"/>
  <c r="I28" i="2"/>
  <c r="B24" i="2"/>
  <c r="G42" i="2"/>
  <c r="I22" i="2"/>
  <c r="I32" i="2"/>
  <c r="I39" i="2"/>
  <c r="I42" i="2" s="1"/>
  <c r="C45" i="2" s="1"/>
  <c r="I41" i="2"/>
  <c r="I40" i="2"/>
  <c r="I19" i="2"/>
  <c r="I24" i="2" s="1"/>
  <c r="A45" i="2" s="1"/>
  <c r="I30" i="2"/>
  <c r="H14" i="1"/>
  <c r="K14" i="1" s="1"/>
  <c r="H9" i="1"/>
  <c r="K9" i="1" s="1"/>
  <c r="K26" i="1" s="1"/>
  <c r="I33" i="2" l="1"/>
  <c r="B45" i="2" s="1"/>
  <c r="B26" i="1"/>
</calcChain>
</file>

<file path=xl/sharedStrings.xml><?xml version="1.0" encoding="utf-8"?>
<sst xmlns="http://schemas.openxmlformats.org/spreadsheetml/2006/main" count="65" uniqueCount="28">
  <si>
    <t>Russian Empire</t>
  </si>
  <si>
    <t>China</t>
  </si>
  <si>
    <t>Corea</t>
  </si>
  <si>
    <t>Manchuria</t>
  </si>
  <si>
    <t>Mongolia</t>
  </si>
  <si>
    <t>Russian settlers</t>
  </si>
  <si>
    <t>Military</t>
  </si>
  <si>
    <t>Percentage</t>
  </si>
  <si>
    <t>Region</t>
  </si>
  <si>
    <t>Total</t>
  </si>
  <si>
    <t>Population</t>
  </si>
  <si>
    <t>Reprisals</t>
  </si>
  <si>
    <t>Famine</t>
  </si>
  <si>
    <t>Refugee deaths</t>
  </si>
  <si>
    <t>Deaths</t>
  </si>
  <si>
    <t>Wounded</t>
  </si>
  <si>
    <t>Ratio</t>
  </si>
  <si>
    <t>Base</t>
  </si>
  <si>
    <t>Year</t>
  </si>
  <si>
    <t>Combat</t>
  </si>
  <si>
    <t>Atrocity</t>
  </si>
  <si>
    <t>Execution</t>
  </si>
  <si>
    <t>Other</t>
  </si>
  <si>
    <t>Scenarios</t>
  </si>
  <si>
    <t>Low</t>
  </si>
  <si>
    <t>Medium</t>
  </si>
  <si>
    <t>High</t>
  </si>
  <si>
    <t>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</si>
</sst>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5" formatCode="_-* #,##0_-;\-* #,##0_-;_-* &quot;-&quot;??_-;_-@_-"/>
    <numFmt numFmtId="170" formatCode="0.0%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">
    <xf numFmtId="0" fontId="0" fillId="0" borderId="0" xfId="0"/>
    <xf numFmtId="3" fontId="0" fillId="0" borderId="0" xfId="0" applyNumberFormat="1"/>
    <xf numFmtId="165" fontId="0" fillId="0" borderId="0" xfId="1" applyNumberFormat="1" applyFont="1"/>
    <xf numFmtId="165" fontId="0" fillId="0" borderId="0" xfId="0" applyNumberFormat="1"/>
    <xf numFmtId="170" fontId="0" fillId="0" borderId="0" xfId="2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175BD-48BF-4AD2-866C-427B87549B1F}">
  <dimension ref="A1:K26"/>
  <sheetViews>
    <sheetView workbookViewId="0">
      <selection activeCell="D23" sqref="D23"/>
    </sheetView>
  </sheetViews>
  <sheetFormatPr defaultRowHeight="14.4" x14ac:dyDescent="0.55000000000000004"/>
  <cols>
    <col min="1" max="1" width="9.5234375" bestFit="1" customWidth="1"/>
    <col min="2" max="2" width="12.734375" bestFit="1" customWidth="1"/>
    <col min="3" max="3" width="10.89453125" bestFit="1" customWidth="1"/>
    <col min="4" max="4" width="9.89453125" bestFit="1" customWidth="1"/>
    <col min="5" max="5" width="10.89453125" bestFit="1" customWidth="1"/>
    <col min="6" max="6" width="8.734375" bestFit="1" customWidth="1"/>
    <col min="8" max="8" width="9.89453125" bestFit="1" customWidth="1"/>
    <col min="11" max="11" width="10.89453125" bestFit="1" customWidth="1"/>
  </cols>
  <sheetData>
    <row r="1" spans="1:11" x14ac:dyDescent="0.55000000000000004">
      <c r="A1" t="s">
        <v>14</v>
      </c>
      <c r="J1" t="s">
        <v>15</v>
      </c>
    </row>
    <row r="2" spans="1:11" x14ac:dyDescent="0.55000000000000004">
      <c r="A2" t="s">
        <v>10</v>
      </c>
    </row>
    <row r="3" spans="1:11" x14ac:dyDescent="0.55000000000000004">
      <c r="A3" t="s">
        <v>8</v>
      </c>
      <c r="B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</row>
    <row r="4" spans="1:11" x14ac:dyDescent="0.55000000000000004">
      <c r="A4" t="s">
        <v>9</v>
      </c>
      <c r="B4" s="1">
        <v>125600000</v>
      </c>
      <c r="C4" s="1">
        <v>400000000</v>
      </c>
      <c r="D4" s="1">
        <v>12000000</v>
      </c>
      <c r="E4" s="1">
        <v>12000000</v>
      </c>
      <c r="F4" s="1">
        <v>2000000</v>
      </c>
      <c r="G4" s="1">
        <v>500000</v>
      </c>
    </row>
    <row r="6" spans="1:11" x14ac:dyDescent="0.55000000000000004">
      <c r="A6" t="s">
        <v>6</v>
      </c>
      <c r="J6" t="str">
        <f>A6</f>
        <v>Military</v>
      </c>
    </row>
    <row r="7" spans="1:11" x14ac:dyDescent="0.55000000000000004">
      <c r="A7" t="s">
        <v>8</v>
      </c>
      <c r="B7" t="str">
        <f>B3</f>
        <v>Russian Empire</v>
      </c>
      <c r="C7" t="str">
        <f t="shared" ref="C7:G7" si="0">C3</f>
        <v>China</v>
      </c>
      <c r="D7" t="str">
        <f t="shared" si="0"/>
        <v>Corea</v>
      </c>
      <c r="E7" t="str">
        <f t="shared" si="0"/>
        <v>Manchuria</v>
      </c>
      <c r="F7" t="str">
        <f t="shared" si="0"/>
        <v>Mongolia</v>
      </c>
      <c r="G7" t="str">
        <f t="shared" si="0"/>
        <v>Russian settlers</v>
      </c>
      <c r="H7" t="s">
        <v>9</v>
      </c>
    </row>
    <row r="8" spans="1:11" x14ac:dyDescent="0.55000000000000004">
      <c r="A8" t="s">
        <v>7</v>
      </c>
      <c r="B8" s="4">
        <v>1.2E-2</v>
      </c>
      <c r="C8" s="4">
        <v>8.0000000000000002E-3</v>
      </c>
      <c r="D8" s="4">
        <v>0.03</v>
      </c>
      <c r="E8" s="4">
        <v>0.15</v>
      </c>
      <c r="F8" s="4">
        <v>0.02</v>
      </c>
      <c r="G8" s="4"/>
      <c r="J8" t="s">
        <v>16</v>
      </c>
      <c r="K8">
        <v>2.5</v>
      </c>
    </row>
    <row r="9" spans="1:11" x14ac:dyDescent="0.55000000000000004">
      <c r="A9" t="s">
        <v>9</v>
      </c>
      <c r="B9" s="2">
        <f>B4*B8</f>
        <v>1507200</v>
      </c>
      <c r="C9" s="2">
        <f t="shared" ref="C9:D9" si="1">C4*C8</f>
        <v>3200000</v>
      </c>
      <c r="D9" s="2">
        <f t="shared" si="1"/>
        <v>360000</v>
      </c>
      <c r="E9" s="2">
        <f t="shared" ref="E9" si="2">E4*E8</f>
        <v>1800000</v>
      </c>
      <c r="F9" s="2">
        <f t="shared" ref="F9" si="3">F4*F8</f>
        <v>40000</v>
      </c>
      <c r="G9" s="2">
        <f t="shared" ref="G9" si="4">G4*G8</f>
        <v>0</v>
      </c>
      <c r="H9" s="3">
        <f>SUM(B9:G9)</f>
        <v>6907200</v>
      </c>
      <c r="J9" t="str">
        <f t="shared" ref="J9:J19" si="5">A9</f>
        <v>Total</v>
      </c>
      <c r="K9" s="3">
        <f>H9*K8</f>
        <v>17268000</v>
      </c>
    </row>
    <row r="11" spans="1:11" x14ac:dyDescent="0.55000000000000004">
      <c r="A11" t="s">
        <v>11</v>
      </c>
      <c r="J11" t="str">
        <f t="shared" si="5"/>
        <v>Reprisals</v>
      </c>
    </row>
    <row r="12" spans="1:11" x14ac:dyDescent="0.55000000000000004">
      <c r="A12" t="s">
        <v>8</v>
      </c>
      <c r="B12" t="str">
        <f>B3</f>
        <v>Russian Empire</v>
      </c>
      <c r="C12" t="str">
        <f t="shared" ref="C12:G12" si="6">C3</f>
        <v>China</v>
      </c>
      <c r="D12" t="str">
        <f t="shared" si="6"/>
        <v>Corea</v>
      </c>
      <c r="E12" t="str">
        <f t="shared" si="6"/>
        <v>Manchuria</v>
      </c>
      <c r="F12" t="str">
        <f t="shared" si="6"/>
        <v>Mongolia</v>
      </c>
      <c r="G12" t="str">
        <f t="shared" si="6"/>
        <v>Russian settlers</v>
      </c>
      <c r="H12" t="s">
        <v>9</v>
      </c>
    </row>
    <row r="13" spans="1:11" x14ac:dyDescent="0.55000000000000004">
      <c r="A13" t="s">
        <v>7</v>
      </c>
      <c r="B13" s="4">
        <v>0</v>
      </c>
      <c r="C13" s="4">
        <v>5.0000000000000001E-3</v>
      </c>
      <c r="D13" s="4">
        <v>0.2</v>
      </c>
      <c r="E13" s="4">
        <v>0.12</v>
      </c>
      <c r="F13" s="4">
        <v>0.2</v>
      </c>
      <c r="G13" s="4">
        <v>0.4</v>
      </c>
      <c r="J13" t="s">
        <v>16</v>
      </c>
      <c r="K13">
        <v>0.25</v>
      </c>
    </row>
    <row r="14" spans="1:11" x14ac:dyDescent="0.55000000000000004">
      <c r="A14" t="s">
        <v>9</v>
      </c>
      <c r="B14" s="2">
        <f>B4*B13</f>
        <v>0</v>
      </c>
      <c r="C14" s="2">
        <f t="shared" ref="C14:G14" si="7">C4*C13</f>
        <v>2000000</v>
      </c>
      <c r="D14" s="2">
        <f t="shared" si="7"/>
        <v>2400000</v>
      </c>
      <c r="E14" s="2">
        <f t="shared" si="7"/>
        <v>1440000</v>
      </c>
      <c r="F14" s="2">
        <f t="shared" si="7"/>
        <v>400000</v>
      </c>
      <c r="G14" s="2">
        <f t="shared" si="7"/>
        <v>200000</v>
      </c>
      <c r="H14" s="3">
        <f>SUM(B14:G14)</f>
        <v>6440000</v>
      </c>
      <c r="J14" t="str">
        <f t="shared" si="5"/>
        <v>Total</v>
      </c>
      <c r="K14" s="3">
        <f>K13*H14</f>
        <v>1610000</v>
      </c>
    </row>
    <row r="16" spans="1:11" x14ac:dyDescent="0.55000000000000004">
      <c r="A16" t="s">
        <v>12</v>
      </c>
      <c r="J16" t="str">
        <f t="shared" si="5"/>
        <v>Famine</v>
      </c>
    </row>
    <row r="17" spans="1:11" x14ac:dyDescent="0.55000000000000004">
      <c r="A17" t="s">
        <v>8</v>
      </c>
      <c r="B17" t="str">
        <f>B3</f>
        <v>Russian Empire</v>
      </c>
      <c r="C17" t="str">
        <f t="shared" ref="C17:G17" si="8">C3</f>
        <v>China</v>
      </c>
      <c r="D17" t="str">
        <f t="shared" si="8"/>
        <v>Corea</v>
      </c>
      <c r="E17" t="str">
        <f t="shared" si="8"/>
        <v>Manchuria</v>
      </c>
      <c r="F17" t="str">
        <f t="shared" si="8"/>
        <v>Mongolia</v>
      </c>
      <c r="G17" t="str">
        <f t="shared" si="8"/>
        <v>Russian settlers</v>
      </c>
      <c r="H17" t="s">
        <v>9</v>
      </c>
    </row>
    <row r="18" spans="1:11" x14ac:dyDescent="0.55000000000000004">
      <c r="A18" t="s">
        <v>7</v>
      </c>
      <c r="B18" s="4">
        <v>0.02</v>
      </c>
      <c r="C18" s="4">
        <v>5.0000000000000001E-3</v>
      </c>
      <c r="D18" s="4">
        <v>0.01</v>
      </c>
      <c r="E18" s="4"/>
      <c r="F18" s="4"/>
      <c r="G18" s="4"/>
      <c r="J18" t="s">
        <v>16</v>
      </c>
      <c r="K18">
        <v>0.1</v>
      </c>
    </row>
    <row r="19" spans="1:11" x14ac:dyDescent="0.55000000000000004">
      <c r="A19" t="s">
        <v>9</v>
      </c>
      <c r="B19" s="2">
        <f>B18*B4</f>
        <v>2512000</v>
      </c>
      <c r="C19" s="2">
        <f>C4*C18</f>
        <v>2000000</v>
      </c>
      <c r="D19" s="2">
        <f t="shared" ref="D19:G19" si="9">D4*D18</f>
        <v>120000</v>
      </c>
      <c r="E19" s="2">
        <f t="shared" si="9"/>
        <v>0</v>
      </c>
      <c r="F19" s="2">
        <f t="shared" si="9"/>
        <v>0</v>
      </c>
      <c r="G19" s="2">
        <f t="shared" si="9"/>
        <v>0</v>
      </c>
      <c r="H19" s="3">
        <f>SUM(B19:G19)</f>
        <v>4632000</v>
      </c>
      <c r="J19" t="str">
        <f t="shared" si="5"/>
        <v>Total</v>
      </c>
      <c r="K19" s="3">
        <f>H19</f>
        <v>4632000</v>
      </c>
    </row>
    <row r="21" spans="1:11" x14ac:dyDescent="0.55000000000000004">
      <c r="A21" t="s">
        <v>13</v>
      </c>
      <c r="J21" t="s">
        <v>13</v>
      </c>
    </row>
    <row r="22" spans="1:11" x14ac:dyDescent="0.55000000000000004">
      <c r="A22" s="1">
        <v>300000</v>
      </c>
    </row>
    <row r="23" spans="1:11" x14ac:dyDescent="0.55000000000000004">
      <c r="A23" s="1"/>
      <c r="J23" t="s">
        <v>16</v>
      </c>
      <c r="K23">
        <v>0.2</v>
      </c>
    </row>
    <row r="24" spans="1:11" x14ac:dyDescent="0.55000000000000004">
      <c r="A24" s="1"/>
      <c r="J24" t="s">
        <v>9</v>
      </c>
      <c r="K24" s="2">
        <f>K23*A22</f>
        <v>60000</v>
      </c>
    </row>
    <row r="26" spans="1:11" x14ac:dyDescent="0.55000000000000004">
      <c r="A26" t="s">
        <v>9</v>
      </c>
      <c r="B26" s="3">
        <f>H9+H14+H19+A22</f>
        <v>18279200</v>
      </c>
      <c r="J26" t="s">
        <v>9</v>
      </c>
      <c r="K26" s="3">
        <f>K9+K14+K19+K24</f>
        <v>23570000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6F3FA-1BDB-4915-AD08-6551335A5944}">
  <dimension ref="A1:S45"/>
  <sheetViews>
    <sheetView tabSelected="1" topLeftCell="A20" workbookViewId="0">
      <selection activeCell="K45" sqref="K45"/>
    </sheetView>
  </sheetViews>
  <sheetFormatPr defaultRowHeight="14.4" x14ac:dyDescent="0.55000000000000004"/>
  <cols>
    <col min="1" max="7" width="9.89453125" bestFit="1" customWidth="1"/>
    <col min="8" max="8" width="8.3671875" bestFit="1" customWidth="1"/>
    <col min="9" max="9" width="9.89453125" bestFit="1" customWidth="1"/>
    <col min="11" max="11" width="9.89453125" bestFit="1" customWidth="1"/>
    <col min="12" max="13" width="10.89453125" bestFit="1" customWidth="1"/>
    <col min="14" max="18" width="9.89453125" bestFit="1" customWidth="1"/>
    <col min="19" max="19" width="10.89453125" bestFit="1" customWidth="1"/>
  </cols>
  <sheetData>
    <row r="1" spans="1:12" x14ac:dyDescent="0.55000000000000004">
      <c r="A1" t="s">
        <v>14</v>
      </c>
      <c r="K1" t="s">
        <v>15</v>
      </c>
    </row>
    <row r="2" spans="1:12" x14ac:dyDescent="0.55000000000000004">
      <c r="A2" t="s">
        <v>17</v>
      </c>
      <c r="K2" t="s">
        <v>27</v>
      </c>
    </row>
    <row r="3" spans="1:12" x14ac:dyDescent="0.55000000000000004">
      <c r="A3" t="s">
        <v>18</v>
      </c>
      <c r="B3">
        <v>1902</v>
      </c>
      <c r="C3">
        <v>1903</v>
      </c>
      <c r="D3">
        <v>1904</v>
      </c>
      <c r="E3">
        <v>1905</v>
      </c>
      <c r="F3">
        <v>1906</v>
      </c>
      <c r="G3">
        <v>1907</v>
      </c>
      <c r="H3">
        <v>1908</v>
      </c>
      <c r="K3" t="str">
        <f>A4</f>
        <v>Combat</v>
      </c>
      <c r="L3">
        <v>3</v>
      </c>
    </row>
    <row r="4" spans="1:12" x14ac:dyDescent="0.55000000000000004">
      <c r="A4" t="s">
        <v>19</v>
      </c>
      <c r="B4" s="2">
        <v>30000</v>
      </c>
      <c r="C4" s="2">
        <v>120000</v>
      </c>
      <c r="D4" s="2">
        <v>700000</v>
      </c>
      <c r="E4" s="2">
        <v>400000</v>
      </c>
      <c r="F4" s="2">
        <v>200000</v>
      </c>
      <c r="G4" s="2">
        <v>150000</v>
      </c>
      <c r="H4" s="2">
        <v>100000</v>
      </c>
      <c r="K4" t="str">
        <f t="shared" ref="K4:K7" si="0">A5</f>
        <v>Atrocity</v>
      </c>
      <c r="L4">
        <v>0.5</v>
      </c>
    </row>
    <row r="5" spans="1:12" x14ac:dyDescent="0.55000000000000004">
      <c r="A5" t="s">
        <v>20</v>
      </c>
      <c r="B5" s="2">
        <v>150000</v>
      </c>
      <c r="C5" s="2">
        <v>200000</v>
      </c>
      <c r="D5" s="2">
        <v>300000</v>
      </c>
      <c r="E5" s="2">
        <v>400000</v>
      </c>
      <c r="F5" s="2">
        <v>200000</v>
      </c>
      <c r="G5" s="2">
        <v>150000</v>
      </c>
      <c r="H5" s="2">
        <v>50000</v>
      </c>
      <c r="K5" t="str">
        <f t="shared" si="0"/>
        <v>Execution</v>
      </c>
      <c r="L5">
        <v>0.5</v>
      </c>
    </row>
    <row r="6" spans="1:12" x14ac:dyDescent="0.55000000000000004">
      <c r="A6" t="s">
        <v>21</v>
      </c>
      <c r="B6" s="2">
        <v>20000</v>
      </c>
      <c r="C6" s="2">
        <v>80000</v>
      </c>
      <c r="D6" s="2">
        <v>200000</v>
      </c>
      <c r="E6" s="2">
        <v>100000</v>
      </c>
      <c r="F6" s="2">
        <v>50000</v>
      </c>
      <c r="G6" s="2">
        <v>30000</v>
      </c>
      <c r="H6" s="2">
        <v>20000</v>
      </c>
      <c r="K6" t="str">
        <f t="shared" si="0"/>
        <v>Famine</v>
      </c>
      <c r="L6">
        <v>4</v>
      </c>
    </row>
    <row r="7" spans="1:12" x14ac:dyDescent="0.55000000000000004">
      <c r="A7" t="s">
        <v>12</v>
      </c>
      <c r="B7" s="2">
        <v>50000</v>
      </c>
      <c r="C7" s="2">
        <v>50000</v>
      </c>
      <c r="D7" s="2">
        <v>200000</v>
      </c>
      <c r="E7" s="2">
        <v>400000</v>
      </c>
      <c r="F7" s="2">
        <v>350000</v>
      </c>
      <c r="G7" s="2">
        <v>250000</v>
      </c>
      <c r="H7" s="2">
        <v>50000</v>
      </c>
      <c r="K7" t="str">
        <f t="shared" si="0"/>
        <v>Other</v>
      </c>
      <c r="L7">
        <v>3</v>
      </c>
    </row>
    <row r="8" spans="1:12" x14ac:dyDescent="0.55000000000000004">
      <c r="A8" t="s">
        <v>22</v>
      </c>
      <c r="B8" s="2">
        <v>0</v>
      </c>
      <c r="C8" s="2">
        <v>0</v>
      </c>
      <c r="D8" s="2">
        <v>2000</v>
      </c>
      <c r="E8" s="2">
        <v>0</v>
      </c>
      <c r="F8" s="2">
        <v>0</v>
      </c>
      <c r="G8" s="2">
        <v>0</v>
      </c>
      <c r="H8" s="2">
        <v>0</v>
      </c>
    </row>
    <row r="10" spans="1:12" x14ac:dyDescent="0.55000000000000004">
      <c r="A10" t="s">
        <v>23</v>
      </c>
      <c r="B10" t="s">
        <v>24</v>
      </c>
      <c r="C10" t="s">
        <v>25</v>
      </c>
      <c r="D10" t="s">
        <v>26</v>
      </c>
    </row>
    <row r="11" spans="1:12" x14ac:dyDescent="0.55000000000000004">
      <c r="A11" t="str">
        <f>A4</f>
        <v>Combat</v>
      </c>
      <c r="B11">
        <v>0.235294</v>
      </c>
      <c r="C11">
        <v>1</v>
      </c>
      <c r="D11">
        <v>2.2235290000000001</v>
      </c>
    </row>
    <row r="12" spans="1:12" x14ac:dyDescent="0.55000000000000004">
      <c r="A12" t="str">
        <f t="shared" ref="A12:A15" si="1">A5</f>
        <v>Atrocity</v>
      </c>
      <c r="B12">
        <v>0.46965499999999999</v>
      </c>
      <c r="C12">
        <v>1</v>
      </c>
      <c r="D12">
        <v>1.8275859999999999</v>
      </c>
    </row>
    <row r="13" spans="1:12" x14ac:dyDescent="0.55000000000000004">
      <c r="A13" t="str">
        <f t="shared" si="1"/>
        <v>Execution</v>
      </c>
      <c r="B13">
        <v>0.17</v>
      </c>
      <c r="C13">
        <v>1</v>
      </c>
      <c r="D13">
        <v>1.84</v>
      </c>
    </row>
    <row r="14" spans="1:12" x14ac:dyDescent="0.55000000000000004">
      <c r="A14" t="str">
        <f t="shared" si="1"/>
        <v>Famine</v>
      </c>
      <c r="B14">
        <v>0.47555599999999998</v>
      </c>
      <c r="C14">
        <v>1</v>
      </c>
      <c r="D14">
        <v>1.874074</v>
      </c>
    </row>
    <row r="15" spans="1:12" x14ac:dyDescent="0.55000000000000004">
      <c r="A15" t="str">
        <f t="shared" si="1"/>
        <v>Other</v>
      </c>
      <c r="B15">
        <v>1</v>
      </c>
      <c r="C15">
        <v>1</v>
      </c>
      <c r="D15">
        <v>10</v>
      </c>
    </row>
    <row r="17" spans="1:19" x14ac:dyDescent="0.55000000000000004">
      <c r="A17" t="s">
        <v>24</v>
      </c>
      <c r="K17" t="s">
        <v>24</v>
      </c>
    </row>
    <row r="18" spans="1:19" x14ac:dyDescent="0.55000000000000004">
      <c r="A18" t="str">
        <f>A3</f>
        <v>Year</v>
      </c>
      <c r="B18">
        <f>B3</f>
        <v>1902</v>
      </c>
      <c r="C18">
        <f t="shared" ref="C18:H18" si="2">C3</f>
        <v>1903</v>
      </c>
      <c r="D18">
        <f t="shared" si="2"/>
        <v>1904</v>
      </c>
      <c r="E18">
        <f t="shared" si="2"/>
        <v>1905</v>
      </c>
      <c r="F18">
        <f t="shared" si="2"/>
        <v>1906</v>
      </c>
      <c r="G18">
        <f t="shared" si="2"/>
        <v>1907</v>
      </c>
      <c r="H18">
        <f t="shared" si="2"/>
        <v>1908</v>
      </c>
      <c r="I18" t="s">
        <v>9</v>
      </c>
      <c r="K18" t="str">
        <f>A18</f>
        <v>Year</v>
      </c>
      <c r="L18">
        <f t="shared" ref="L18:P18" si="3">B18</f>
        <v>1902</v>
      </c>
      <c r="M18">
        <f t="shared" si="3"/>
        <v>1903</v>
      </c>
      <c r="N18">
        <f t="shared" si="3"/>
        <v>1904</v>
      </c>
      <c r="O18">
        <f t="shared" si="3"/>
        <v>1905</v>
      </c>
      <c r="P18">
        <f t="shared" si="3"/>
        <v>1906</v>
      </c>
      <c r="Q18">
        <f t="shared" ref="Q18" si="4">G18</f>
        <v>1907</v>
      </c>
      <c r="R18">
        <f t="shared" ref="R18" si="5">H18</f>
        <v>1908</v>
      </c>
      <c r="S18" t="str">
        <f t="shared" ref="S18" si="6">I18</f>
        <v>Total</v>
      </c>
    </row>
    <row r="19" spans="1:19" x14ac:dyDescent="0.55000000000000004">
      <c r="A19" t="str">
        <f t="shared" ref="A19:A23" si="7">A4</f>
        <v>Combat</v>
      </c>
      <c r="B19" s="2">
        <f>$B11*B4</f>
        <v>7058.82</v>
      </c>
      <c r="C19" s="2">
        <f t="shared" ref="C19:H19" si="8">$B11*C4</f>
        <v>28235.279999999999</v>
      </c>
      <c r="D19" s="2">
        <f t="shared" si="8"/>
        <v>164705.79999999999</v>
      </c>
      <c r="E19" s="2">
        <f t="shared" si="8"/>
        <v>94117.6</v>
      </c>
      <c r="F19" s="2">
        <f t="shared" si="8"/>
        <v>47058.8</v>
      </c>
      <c r="G19" s="2">
        <f t="shared" si="8"/>
        <v>35294.1</v>
      </c>
      <c r="H19" s="2">
        <f t="shared" si="8"/>
        <v>23529.4</v>
      </c>
      <c r="I19" s="2">
        <f>SUM(B19:H19)</f>
        <v>399999.8</v>
      </c>
      <c r="K19" t="str">
        <f t="shared" ref="K19:K24" si="9">A19</f>
        <v>Combat</v>
      </c>
      <c r="L19" s="3">
        <f>B19*$L3</f>
        <v>21176.46</v>
      </c>
      <c r="M19" s="3">
        <f t="shared" ref="M19:R23" si="10">C19*$L3</f>
        <v>84705.84</v>
      </c>
      <c r="N19" s="3">
        <f t="shared" si="10"/>
        <v>494117.39999999997</v>
      </c>
      <c r="O19" s="3">
        <f>E19*$L3</f>
        <v>282352.80000000005</v>
      </c>
      <c r="P19" s="3">
        <f t="shared" si="10"/>
        <v>141176.40000000002</v>
      </c>
      <c r="Q19" s="3">
        <f t="shared" si="10"/>
        <v>105882.29999999999</v>
      </c>
      <c r="R19" s="3">
        <f t="shared" si="10"/>
        <v>70588.200000000012</v>
      </c>
      <c r="S19" s="3">
        <f>SUM(L19:R19)</f>
        <v>1199999.3999999999</v>
      </c>
    </row>
    <row r="20" spans="1:19" x14ac:dyDescent="0.55000000000000004">
      <c r="A20" t="str">
        <f t="shared" si="7"/>
        <v>Atrocity</v>
      </c>
      <c r="B20" s="2">
        <f>$B12*B5</f>
        <v>70448.25</v>
      </c>
      <c r="C20" s="2">
        <f t="shared" ref="C20:H20" si="11">$B12*C5</f>
        <v>93931</v>
      </c>
      <c r="D20" s="2">
        <f t="shared" si="11"/>
        <v>140896.5</v>
      </c>
      <c r="E20" s="2">
        <f t="shared" si="11"/>
        <v>187862</v>
      </c>
      <c r="F20" s="2">
        <f t="shared" si="11"/>
        <v>93931</v>
      </c>
      <c r="G20" s="2">
        <f t="shared" si="11"/>
        <v>70448.25</v>
      </c>
      <c r="H20" s="2">
        <f t="shared" si="11"/>
        <v>23482.75</v>
      </c>
      <c r="I20" s="2">
        <f t="shared" ref="I20:I23" si="12">SUM(B20:H20)</f>
        <v>680999.75</v>
      </c>
      <c r="K20" t="str">
        <f t="shared" si="9"/>
        <v>Atrocity</v>
      </c>
      <c r="L20" s="3">
        <f t="shared" ref="L20:L23" si="13">B20*$L4</f>
        <v>35224.125</v>
      </c>
      <c r="M20" s="3">
        <f t="shared" si="10"/>
        <v>46965.5</v>
      </c>
      <c r="N20" s="3">
        <f t="shared" si="10"/>
        <v>70448.25</v>
      </c>
      <c r="O20" s="3">
        <f t="shared" si="10"/>
        <v>93931</v>
      </c>
      <c r="P20" s="3">
        <f t="shared" si="10"/>
        <v>46965.5</v>
      </c>
      <c r="Q20" s="3">
        <f t="shared" si="10"/>
        <v>35224.125</v>
      </c>
      <c r="R20" s="3">
        <f t="shared" si="10"/>
        <v>11741.375</v>
      </c>
      <c r="S20" s="3">
        <f t="shared" ref="S20:S24" si="14">SUM(L20:R20)</f>
        <v>340499.875</v>
      </c>
    </row>
    <row r="21" spans="1:19" x14ac:dyDescent="0.55000000000000004">
      <c r="A21" t="str">
        <f t="shared" si="7"/>
        <v>Execution</v>
      </c>
      <c r="B21" s="2">
        <f>$B13*B6</f>
        <v>3400.0000000000005</v>
      </c>
      <c r="C21" s="2">
        <f t="shared" ref="C21:H21" si="15">$B13*C6</f>
        <v>13600.000000000002</v>
      </c>
      <c r="D21" s="2">
        <f t="shared" si="15"/>
        <v>34000</v>
      </c>
      <c r="E21" s="2">
        <f t="shared" si="15"/>
        <v>17000</v>
      </c>
      <c r="F21" s="2">
        <f t="shared" si="15"/>
        <v>8500</v>
      </c>
      <c r="G21" s="2">
        <f t="shared" si="15"/>
        <v>5100</v>
      </c>
      <c r="H21" s="2">
        <f t="shared" si="15"/>
        <v>3400.0000000000005</v>
      </c>
      <c r="I21" s="2">
        <f t="shared" si="12"/>
        <v>85000</v>
      </c>
      <c r="K21" t="str">
        <f t="shared" si="9"/>
        <v>Execution</v>
      </c>
      <c r="L21" s="3">
        <f t="shared" si="13"/>
        <v>1700.0000000000002</v>
      </c>
      <c r="M21" s="3">
        <f t="shared" si="10"/>
        <v>6800.0000000000009</v>
      </c>
      <c r="N21" s="3">
        <f t="shared" si="10"/>
        <v>17000</v>
      </c>
      <c r="O21" s="3">
        <f t="shared" si="10"/>
        <v>8500</v>
      </c>
      <c r="P21" s="3">
        <f t="shared" si="10"/>
        <v>4250</v>
      </c>
      <c r="Q21" s="3">
        <f t="shared" si="10"/>
        <v>2550</v>
      </c>
      <c r="R21" s="3">
        <f t="shared" si="10"/>
        <v>1700.0000000000002</v>
      </c>
      <c r="S21" s="3">
        <f t="shared" si="14"/>
        <v>42500</v>
      </c>
    </row>
    <row r="22" spans="1:19" x14ac:dyDescent="0.55000000000000004">
      <c r="A22" t="str">
        <f t="shared" si="7"/>
        <v>Famine</v>
      </c>
      <c r="B22" s="2">
        <f>$B14*B7</f>
        <v>23777.8</v>
      </c>
      <c r="C22" s="2">
        <f t="shared" ref="C22:H22" si="16">$B14*C7</f>
        <v>23777.8</v>
      </c>
      <c r="D22" s="2">
        <f t="shared" si="16"/>
        <v>95111.2</v>
      </c>
      <c r="E22" s="2">
        <f t="shared" si="16"/>
        <v>190222.4</v>
      </c>
      <c r="F22" s="2">
        <f t="shared" si="16"/>
        <v>166444.6</v>
      </c>
      <c r="G22" s="2">
        <f t="shared" si="16"/>
        <v>118889</v>
      </c>
      <c r="H22" s="2">
        <f t="shared" si="16"/>
        <v>23777.8</v>
      </c>
      <c r="I22" s="2">
        <f t="shared" si="12"/>
        <v>642000.6</v>
      </c>
      <c r="K22" t="str">
        <f t="shared" si="9"/>
        <v>Famine</v>
      </c>
      <c r="L22" s="3">
        <f t="shared" si="13"/>
        <v>95111.2</v>
      </c>
      <c r="M22" s="3">
        <f t="shared" si="10"/>
        <v>95111.2</v>
      </c>
      <c r="N22" s="3">
        <f t="shared" si="10"/>
        <v>380444.8</v>
      </c>
      <c r="O22" s="3">
        <f t="shared" si="10"/>
        <v>760889.6</v>
      </c>
      <c r="P22" s="3">
        <f t="shared" si="10"/>
        <v>665778.4</v>
      </c>
      <c r="Q22" s="3">
        <f t="shared" si="10"/>
        <v>475556</v>
      </c>
      <c r="R22" s="3">
        <f t="shared" si="10"/>
        <v>95111.2</v>
      </c>
      <c r="S22" s="3">
        <f t="shared" si="14"/>
        <v>2568002.4</v>
      </c>
    </row>
    <row r="23" spans="1:19" x14ac:dyDescent="0.55000000000000004">
      <c r="A23" t="str">
        <f t="shared" si="7"/>
        <v>Other</v>
      </c>
      <c r="B23" s="2">
        <f>$B15*B8</f>
        <v>0</v>
      </c>
      <c r="C23" s="2">
        <f t="shared" ref="C23:H23" si="17">$B15*C8</f>
        <v>0</v>
      </c>
      <c r="D23" s="2">
        <f t="shared" si="17"/>
        <v>2000</v>
      </c>
      <c r="E23" s="2">
        <f t="shared" si="17"/>
        <v>0</v>
      </c>
      <c r="F23" s="2">
        <f t="shared" si="17"/>
        <v>0</v>
      </c>
      <c r="G23" s="2">
        <f t="shared" si="17"/>
        <v>0</v>
      </c>
      <c r="H23" s="2">
        <f t="shared" si="17"/>
        <v>0</v>
      </c>
      <c r="I23" s="2">
        <f t="shared" si="12"/>
        <v>2000</v>
      </c>
      <c r="K23" t="str">
        <f t="shared" si="9"/>
        <v>Other</v>
      </c>
      <c r="L23" s="3">
        <f t="shared" si="13"/>
        <v>0</v>
      </c>
      <c r="M23" s="3">
        <f t="shared" si="10"/>
        <v>0</v>
      </c>
      <c r="N23" s="3">
        <f t="shared" si="10"/>
        <v>6000</v>
      </c>
      <c r="O23" s="3">
        <f t="shared" si="10"/>
        <v>0</v>
      </c>
      <c r="P23" s="3">
        <f t="shared" si="10"/>
        <v>0</v>
      </c>
      <c r="Q23" s="3">
        <f t="shared" si="10"/>
        <v>0</v>
      </c>
      <c r="R23" s="3">
        <f t="shared" si="10"/>
        <v>0</v>
      </c>
      <c r="S23" s="3">
        <f t="shared" si="14"/>
        <v>6000</v>
      </c>
    </row>
    <row r="24" spans="1:19" x14ac:dyDescent="0.55000000000000004">
      <c r="A24" t="s">
        <v>9</v>
      </c>
      <c r="B24" s="2">
        <f>SUM(B19:B23)</f>
        <v>104684.87000000001</v>
      </c>
      <c r="C24" s="2">
        <f t="shared" ref="C24:I24" si="18">SUM(C19:C23)</f>
        <v>159544.07999999999</v>
      </c>
      <c r="D24" s="2">
        <f t="shared" si="18"/>
        <v>436713.5</v>
      </c>
      <c r="E24" s="2">
        <f t="shared" si="18"/>
        <v>489202</v>
      </c>
      <c r="F24" s="2">
        <f t="shared" si="18"/>
        <v>315934.40000000002</v>
      </c>
      <c r="G24" s="2">
        <f t="shared" si="18"/>
        <v>229731.35</v>
      </c>
      <c r="H24" s="2">
        <f t="shared" si="18"/>
        <v>74189.95</v>
      </c>
      <c r="I24" s="2">
        <f t="shared" si="18"/>
        <v>1810000.15</v>
      </c>
      <c r="K24" t="str">
        <f t="shared" si="9"/>
        <v>Total</v>
      </c>
      <c r="L24" s="3">
        <f>SUM(L19:L23)</f>
        <v>153211.785</v>
      </c>
      <c r="M24" s="3">
        <f t="shared" ref="M24:R24" si="19">SUM(M19:M23)</f>
        <v>233582.53999999998</v>
      </c>
      <c r="N24" s="3">
        <f t="shared" si="19"/>
        <v>968010.45</v>
      </c>
      <c r="O24" s="3">
        <f t="shared" si="19"/>
        <v>1145673.3999999999</v>
      </c>
      <c r="P24" s="3">
        <f t="shared" si="19"/>
        <v>858170.3</v>
      </c>
      <c r="Q24" s="3">
        <f t="shared" si="19"/>
        <v>619212.42500000005</v>
      </c>
      <c r="R24" s="3">
        <f t="shared" si="19"/>
        <v>179140.77500000002</v>
      </c>
      <c r="S24" s="3">
        <f t="shared" si="14"/>
        <v>4157001.6749999993</v>
      </c>
    </row>
    <row r="26" spans="1:19" x14ac:dyDescent="0.55000000000000004">
      <c r="A26" t="s">
        <v>25</v>
      </c>
      <c r="K26" t="str">
        <f>A26</f>
        <v>Medium</v>
      </c>
    </row>
    <row r="27" spans="1:19" x14ac:dyDescent="0.55000000000000004">
      <c r="A27" t="str">
        <f>A3</f>
        <v>Year</v>
      </c>
      <c r="B27">
        <f t="shared" ref="B27:H27" si="20">B3</f>
        <v>1902</v>
      </c>
      <c r="C27">
        <f t="shared" si="20"/>
        <v>1903</v>
      </c>
      <c r="D27">
        <f t="shared" si="20"/>
        <v>1904</v>
      </c>
      <c r="E27">
        <f t="shared" si="20"/>
        <v>1905</v>
      </c>
      <c r="F27">
        <f t="shared" si="20"/>
        <v>1906</v>
      </c>
      <c r="G27">
        <f t="shared" si="20"/>
        <v>1907</v>
      </c>
      <c r="H27">
        <f t="shared" si="20"/>
        <v>1908</v>
      </c>
      <c r="I27" t="s">
        <v>9</v>
      </c>
      <c r="K27" t="str">
        <f t="shared" ref="K27:K33" si="21">A27</f>
        <v>Year</v>
      </c>
      <c r="L27">
        <f t="shared" ref="L27" si="22">B27</f>
        <v>1902</v>
      </c>
      <c r="M27">
        <f t="shared" ref="M27" si="23">C27</f>
        <v>1903</v>
      </c>
      <c r="N27">
        <f t="shared" ref="N27" si="24">D27</f>
        <v>1904</v>
      </c>
      <c r="O27">
        <f t="shared" ref="O27" si="25">E27</f>
        <v>1905</v>
      </c>
      <c r="P27">
        <f t="shared" ref="P27" si="26">F27</f>
        <v>1906</v>
      </c>
      <c r="Q27">
        <f t="shared" ref="Q27" si="27">G27</f>
        <v>1907</v>
      </c>
      <c r="R27">
        <f t="shared" ref="R27" si="28">H27</f>
        <v>1908</v>
      </c>
      <c r="S27" t="str">
        <f t="shared" ref="S27" si="29">I27</f>
        <v>Total</v>
      </c>
    </row>
    <row r="28" spans="1:19" x14ac:dyDescent="0.55000000000000004">
      <c r="A28" t="str">
        <f t="shared" ref="A28:A31" si="30">A4</f>
        <v>Combat</v>
      </c>
      <c r="B28" s="3">
        <f>$C11*B4</f>
        <v>30000</v>
      </c>
      <c r="C28" s="3">
        <f t="shared" ref="C28:H28" si="31">$C11*C4</f>
        <v>120000</v>
      </c>
      <c r="D28" s="3">
        <f t="shared" si="31"/>
        <v>700000</v>
      </c>
      <c r="E28" s="3">
        <f t="shared" si="31"/>
        <v>400000</v>
      </c>
      <c r="F28" s="3">
        <f t="shared" si="31"/>
        <v>200000</v>
      </c>
      <c r="G28" s="3">
        <f t="shared" si="31"/>
        <v>150000</v>
      </c>
      <c r="H28" s="3">
        <f t="shared" si="31"/>
        <v>100000</v>
      </c>
      <c r="I28" s="3">
        <f>SUM(B28:H28)</f>
        <v>1700000</v>
      </c>
      <c r="K28" t="str">
        <f t="shared" si="21"/>
        <v>Combat</v>
      </c>
      <c r="L28" s="3">
        <f>B28*$L3</f>
        <v>90000</v>
      </c>
      <c r="M28" s="3">
        <f t="shared" ref="M28:R32" si="32">C28*$L3</f>
        <v>360000</v>
      </c>
      <c r="N28" s="3">
        <f t="shared" si="32"/>
        <v>2100000</v>
      </c>
      <c r="O28" s="3">
        <f t="shared" si="32"/>
        <v>1200000</v>
      </c>
      <c r="P28" s="3">
        <f t="shared" si="32"/>
        <v>600000</v>
      </c>
      <c r="Q28" s="3">
        <f t="shared" si="32"/>
        <v>450000</v>
      </c>
      <c r="R28" s="3">
        <f t="shared" si="32"/>
        <v>300000</v>
      </c>
      <c r="S28" s="3">
        <f>SUM(L28:R28)</f>
        <v>5100000</v>
      </c>
    </row>
    <row r="29" spans="1:19" x14ac:dyDescent="0.55000000000000004">
      <c r="A29" t="str">
        <f t="shared" si="30"/>
        <v>Atrocity</v>
      </c>
      <c r="B29" s="3">
        <f t="shared" ref="B29:H32" si="33">$C12*B5</f>
        <v>150000</v>
      </c>
      <c r="C29" s="3">
        <f t="shared" si="33"/>
        <v>200000</v>
      </c>
      <c r="D29" s="3">
        <f t="shared" si="33"/>
        <v>300000</v>
      </c>
      <c r="E29" s="3">
        <f t="shared" si="33"/>
        <v>400000</v>
      </c>
      <c r="F29" s="3">
        <f t="shared" si="33"/>
        <v>200000</v>
      </c>
      <c r="G29" s="3">
        <f t="shared" si="33"/>
        <v>150000</v>
      </c>
      <c r="H29" s="3">
        <f t="shared" si="33"/>
        <v>50000</v>
      </c>
      <c r="I29" s="3">
        <f t="shared" ref="I29:I32" si="34">SUM(B29:H29)</f>
        <v>1450000</v>
      </c>
      <c r="K29" t="str">
        <f t="shared" si="21"/>
        <v>Atrocity</v>
      </c>
      <c r="L29" s="3">
        <f t="shared" ref="L29:L32" si="35">B29*$L4</f>
        <v>75000</v>
      </c>
      <c r="M29" s="3">
        <f t="shared" si="32"/>
        <v>100000</v>
      </c>
      <c r="N29" s="3">
        <f t="shared" si="32"/>
        <v>150000</v>
      </c>
      <c r="O29" s="3">
        <f t="shared" si="32"/>
        <v>200000</v>
      </c>
      <c r="P29" s="3">
        <f t="shared" si="32"/>
        <v>100000</v>
      </c>
      <c r="Q29" s="3">
        <f t="shared" si="32"/>
        <v>75000</v>
      </c>
      <c r="R29" s="3">
        <f t="shared" si="32"/>
        <v>25000</v>
      </c>
      <c r="S29" s="3">
        <f t="shared" ref="S29:S33" si="36">SUM(L29:R29)</f>
        <v>725000</v>
      </c>
    </row>
    <row r="30" spans="1:19" x14ac:dyDescent="0.55000000000000004">
      <c r="A30" t="str">
        <f t="shared" si="30"/>
        <v>Execution</v>
      </c>
      <c r="B30" s="3">
        <f t="shared" si="33"/>
        <v>20000</v>
      </c>
      <c r="C30" s="3">
        <f t="shared" si="33"/>
        <v>80000</v>
      </c>
      <c r="D30" s="3">
        <f t="shared" si="33"/>
        <v>200000</v>
      </c>
      <c r="E30" s="3">
        <f t="shared" si="33"/>
        <v>100000</v>
      </c>
      <c r="F30" s="3">
        <f t="shared" si="33"/>
        <v>50000</v>
      </c>
      <c r="G30" s="3">
        <f t="shared" si="33"/>
        <v>30000</v>
      </c>
      <c r="H30" s="3">
        <f t="shared" si="33"/>
        <v>20000</v>
      </c>
      <c r="I30" s="3">
        <f t="shared" si="34"/>
        <v>500000</v>
      </c>
      <c r="K30" t="str">
        <f t="shared" si="21"/>
        <v>Execution</v>
      </c>
      <c r="L30" s="3">
        <f t="shared" si="35"/>
        <v>10000</v>
      </c>
      <c r="M30" s="3">
        <f t="shared" si="32"/>
        <v>40000</v>
      </c>
      <c r="N30" s="3">
        <f t="shared" si="32"/>
        <v>100000</v>
      </c>
      <c r="O30" s="3">
        <f t="shared" si="32"/>
        <v>50000</v>
      </c>
      <c r="P30" s="3">
        <f t="shared" si="32"/>
        <v>25000</v>
      </c>
      <c r="Q30" s="3">
        <f t="shared" si="32"/>
        <v>15000</v>
      </c>
      <c r="R30" s="3">
        <f t="shared" si="32"/>
        <v>10000</v>
      </c>
      <c r="S30" s="3">
        <f t="shared" si="36"/>
        <v>250000</v>
      </c>
    </row>
    <row r="31" spans="1:19" x14ac:dyDescent="0.55000000000000004">
      <c r="A31" t="str">
        <f t="shared" si="30"/>
        <v>Famine</v>
      </c>
      <c r="B31" s="3">
        <f t="shared" si="33"/>
        <v>50000</v>
      </c>
      <c r="C31" s="3">
        <f t="shared" si="33"/>
        <v>50000</v>
      </c>
      <c r="D31" s="3">
        <f t="shared" si="33"/>
        <v>200000</v>
      </c>
      <c r="E31" s="3">
        <f t="shared" si="33"/>
        <v>400000</v>
      </c>
      <c r="F31" s="3">
        <f t="shared" si="33"/>
        <v>350000</v>
      </c>
      <c r="G31" s="3">
        <f t="shared" si="33"/>
        <v>250000</v>
      </c>
      <c r="H31" s="3">
        <f t="shared" si="33"/>
        <v>50000</v>
      </c>
      <c r="I31" s="3">
        <f t="shared" si="34"/>
        <v>1350000</v>
      </c>
      <c r="K31" t="str">
        <f t="shared" si="21"/>
        <v>Famine</v>
      </c>
      <c r="L31" s="3">
        <f t="shared" si="35"/>
        <v>200000</v>
      </c>
      <c r="M31" s="3">
        <f t="shared" si="32"/>
        <v>200000</v>
      </c>
      <c r="N31" s="3">
        <f t="shared" si="32"/>
        <v>800000</v>
      </c>
      <c r="O31" s="3">
        <f t="shared" si="32"/>
        <v>1600000</v>
      </c>
      <c r="P31" s="3">
        <f t="shared" si="32"/>
        <v>1400000</v>
      </c>
      <c r="Q31" s="3">
        <f t="shared" si="32"/>
        <v>1000000</v>
      </c>
      <c r="R31" s="3">
        <f t="shared" si="32"/>
        <v>200000</v>
      </c>
      <c r="S31" s="3">
        <f t="shared" si="36"/>
        <v>5400000</v>
      </c>
    </row>
    <row r="32" spans="1:19" x14ac:dyDescent="0.55000000000000004">
      <c r="A32" t="str">
        <f>A8</f>
        <v>Other</v>
      </c>
      <c r="B32" s="3">
        <f t="shared" si="33"/>
        <v>0</v>
      </c>
      <c r="C32" s="3">
        <f t="shared" si="33"/>
        <v>0</v>
      </c>
      <c r="D32" s="3">
        <f t="shared" si="33"/>
        <v>2000</v>
      </c>
      <c r="E32" s="3">
        <f t="shared" si="33"/>
        <v>0</v>
      </c>
      <c r="F32" s="3">
        <f t="shared" si="33"/>
        <v>0</v>
      </c>
      <c r="G32" s="3">
        <f t="shared" si="33"/>
        <v>0</v>
      </c>
      <c r="H32" s="3">
        <f t="shared" si="33"/>
        <v>0</v>
      </c>
      <c r="I32" s="3">
        <f t="shared" si="34"/>
        <v>2000</v>
      </c>
      <c r="K32" t="str">
        <f t="shared" si="21"/>
        <v>Other</v>
      </c>
      <c r="L32" s="3">
        <f t="shared" si="35"/>
        <v>0</v>
      </c>
      <c r="M32" s="3">
        <f t="shared" si="32"/>
        <v>0</v>
      </c>
      <c r="N32" s="3">
        <f t="shared" si="32"/>
        <v>6000</v>
      </c>
      <c r="O32" s="3">
        <f t="shared" si="32"/>
        <v>0</v>
      </c>
      <c r="P32" s="3">
        <f t="shared" si="32"/>
        <v>0</v>
      </c>
      <c r="Q32" s="3">
        <f t="shared" si="32"/>
        <v>0</v>
      </c>
      <c r="R32" s="3">
        <f t="shared" si="32"/>
        <v>0</v>
      </c>
      <c r="S32" s="3">
        <f t="shared" si="36"/>
        <v>6000</v>
      </c>
    </row>
    <row r="33" spans="1:19" x14ac:dyDescent="0.55000000000000004">
      <c r="A33" t="s">
        <v>9</v>
      </c>
      <c r="B33" s="3">
        <f>SUM(B28:B32)</f>
        <v>250000</v>
      </c>
      <c r="C33" s="3">
        <f t="shared" ref="C33:I33" si="37">SUM(C28:C32)</f>
        <v>450000</v>
      </c>
      <c r="D33" s="3">
        <f t="shared" si="37"/>
        <v>1402000</v>
      </c>
      <c r="E33" s="3">
        <f t="shared" si="37"/>
        <v>1300000</v>
      </c>
      <c r="F33" s="3">
        <f t="shared" si="37"/>
        <v>800000</v>
      </c>
      <c r="G33" s="3">
        <f t="shared" si="37"/>
        <v>580000</v>
      </c>
      <c r="H33" s="3">
        <f t="shared" si="37"/>
        <v>220000</v>
      </c>
      <c r="I33" s="3">
        <f t="shared" si="37"/>
        <v>5002000</v>
      </c>
      <c r="K33" t="str">
        <f t="shared" si="21"/>
        <v>Total</v>
      </c>
      <c r="L33" s="3">
        <f>SUM(L28:L32)</f>
        <v>375000</v>
      </c>
      <c r="M33" s="3">
        <f t="shared" ref="M33:R33" si="38">SUM(M28:M32)</f>
        <v>700000</v>
      </c>
      <c r="N33" s="3">
        <f t="shared" si="38"/>
        <v>3156000</v>
      </c>
      <c r="O33" s="3">
        <f t="shared" si="38"/>
        <v>3050000</v>
      </c>
      <c r="P33" s="3">
        <f t="shared" si="38"/>
        <v>2125000</v>
      </c>
      <c r="Q33" s="3">
        <f t="shared" si="38"/>
        <v>1540000</v>
      </c>
      <c r="R33" s="3">
        <f t="shared" si="38"/>
        <v>535000</v>
      </c>
      <c r="S33" s="3">
        <f t="shared" si="36"/>
        <v>11481000</v>
      </c>
    </row>
    <row r="35" spans="1:19" x14ac:dyDescent="0.55000000000000004">
      <c r="A35" t="s">
        <v>26</v>
      </c>
      <c r="K35" t="str">
        <f>A35</f>
        <v>High</v>
      </c>
    </row>
    <row r="36" spans="1:19" x14ac:dyDescent="0.55000000000000004">
      <c r="A36" t="str">
        <f>A3</f>
        <v>Year</v>
      </c>
      <c r="B36">
        <f t="shared" ref="B36:H36" si="39">B3</f>
        <v>1902</v>
      </c>
      <c r="C36">
        <f t="shared" si="39"/>
        <v>1903</v>
      </c>
      <c r="D36">
        <f t="shared" si="39"/>
        <v>1904</v>
      </c>
      <c r="E36">
        <f t="shared" si="39"/>
        <v>1905</v>
      </c>
      <c r="F36">
        <f t="shared" si="39"/>
        <v>1906</v>
      </c>
      <c r="G36">
        <f t="shared" si="39"/>
        <v>1907</v>
      </c>
      <c r="H36">
        <f t="shared" si="39"/>
        <v>1908</v>
      </c>
      <c r="I36" t="s">
        <v>9</v>
      </c>
      <c r="K36" t="str">
        <f t="shared" ref="K36:K42" si="40">A36</f>
        <v>Year</v>
      </c>
      <c r="L36">
        <f t="shared" ref="L36" si="41">B36</f>
        <v>1902</v>
      </c>
      <c r="M36">
        <f t="shared" ref="M36" si="42">C36</f>
        <v>1903</v>
      </c>
      <c r="N36">
        <f t="shared" ref="N36" si="43">D36</f>
        <v>1904</v>
      </c>
      <c r="O36">
        <f t="shared" ref="O36" si="44">E36</f>
        <v>1905</v>
      </c>
      <c r="P36">
        <f t="shared" ref="P36" si="45">F36</f>
        <v>1906</v>
      </c>
      <c r="Q36">
        <f t="shared" ref="Q36" si="46">G36</f>
        <v>1907</v>
      </c>
      <c r="R36">
        <f t="shared" ref="R36" si="47">H36</f>
        <v>1908</v>
      </c>
      <c r="S36" t="str">
        <f t="shared" ref="S36" si="48">I36</f>
        <v>Total</v>
      </c>
    </row>
    <row r="37" spans="1:19" x14ac:dyDescent="0.55000000000000004">
      <c r="A37" t="str">
        <f>A4</f>
        <v>Combat</v>
      </c>
      <c r="B37" s="3">
        <f>$D11*B4</f>
        <v>66705.87000000001</v>
      </c>
      <c r="C37" s="3">
        <f t="shared" ref="C37:H37" si="49">$D11*C4</f>
        <v>266823.48000000004</v>
      </c>
      <c r="D37" s="3">
        <f t="shared" si="49"/>
        <v>1556470.3</v>
      </c>
      <c r="E37" s="3">
        <f t="shared" si="49"/>
        <v>889411.60000000009</v>
      </c>
      <c r="F37" s="3">
        <f t="shared" si="49"/>
        <v>444705.80000000005</v>
      </c>
      <c r="G37" s="3">
        <f t="shared" si="49"/>
        <v>333529.35000000003</v>
      </c>
      <c r="H37" s="3">
        <f t="shared" si="49"/>
        <v>222352.90000000002</v>
      </c>
      <c r="I37" s="3">
        <f>SUM(B37:H37)</f>
        <v>3779999.3</v>
      </c>
      <c r="K37" t="str">
        <f t="shared" si="40"/>
        <v>Combat</v>
      </c>
      <c r="L37" s="3">
        <f>B37*$L3</f>
        <v>200117.61000000004</v>
      </c>
      <c r="M37" s="3">
        <f t="shared" ref="M37:R41" si="50">C37*$L3</f>
        <v>800470.44000000018</v>
      </c>
      <c r="N37" s="3">
        <f t="shared" si="50"/>
        <v>4669410.9000000004</v>
      </c>
      <c r="O37" s="3">
        <f t="shared" si="50"/>
        <v>2668234.8000000003</v>
      </c>
      <c r="P37" s="3">
        <f t="shared" si="50"/>
        <v>1334117.4000000001</v>
      </c>
      <c r="Q37" s="3">
        <f t="shared" si="50"/>
        <v>1000588.05</v>
      </c>
      <c r="R37" s="3">
        <f t="shared" si="50"/>
        <v>667058.70000000007</v>
      </c>
      <c r="S37" s="3">
        <f>SUM(L37:R37)</f>
        <v>11339997.900000002</v>
      </c>
    </row>
    <row r="38" spans="1:19" x14ac:dyDescent="0.55000000000000004">
      <c r="A38" t="str">
        <f>A5</f>
        <v>Atrocity</v>
      </c>
      <c r="B38" s="3">
        <f t="shared" ref="B38:H38" si="51">$D12*B5</f>
        <v>274137.89999999997</v>
      </c>
      <c r="C38" s="3">
        <f t="shared" si="51"/>
        <v>365517.2</v>
      </c>
      <c r="D38" s="3">
        <f t="shared" si="51"/>
        <v>548275.79999999993</v>
      </c>
      <c r="E38" s="3">
        <f t="shared" si="51"/>
        <v>731034.4</v>
      </c>
      <c r="F38" s="3">
        <f t="shared" si="51"/>
        <v>365517.2</v>
      </c>
      <c r="G38" s="3">
        <f t="shared" si="51"/>
        <v>274137.89999999997</v>
      </c>
      <c r="H38" s="3">
        <f t="shared" si="51"/>
        <v>91379.3</v>
      </c>
      <c r="I38" s="3">
        <f t="shared" ref="I38:I41" si="52">SUM(B38:H38)</f>
        <v>2649999.6999999997</v>
      </c>
      <c r="K38" t="str">
        <f t="shared" si="40"/>
        <v>Atrocity</v>
      </c>
      <c r="L38" s="3">
        <f t="shared" ref="L38:L41" si="53">B38*$L4</f>
        <v>137068.94999999998</v>
      </c>
      <c r="M38" s="3">
        <f t="shared" si="50"/>
        <v>182758.6</v>
      </c>
      <c r="N38" s="3">
        <f t="shared" si="50"/>
        <v>274137.89999999997</v>
      </c>
      <c r="O38" s="3">
        <f t="shared" si="50"/>
        <v>365517.2</v>
      </c>
      <c r="P38" s="3">
        <f t="shared" si="50"/>
        <v>182758.6</v>
      </c>
      <c r="Q38" s="3">
        <f t="shared" si="50"/>
        <v>137068.94999999998</v>
      </c>
      <c r="R38" s="3">
        <f t="shared" si="50"/>
        <v>45689.65</v>
      </c>
      <c r="S38" s="3">
        <f t="shared" ref="S38:S42" si="54">SUM(L38:R38)</f>
        <v>1324999.8499999999</v>
      </c>
    </row>
    <row r="39" spans="1:19" x14ac:dyDescent="0.55000000000000004">
      <c r="A39" t="str">
        <f>A6</f>
        <v>Execution</v>
      </c>
      <c r="B39" s="3">
        <f t="shared" ref="B39:H39" si="55">$D13*B6</f>
        <v>36800</v>
      </c>
      <c r="C39" s="3">
        <f t="shared" si="55"/>
        <v>147200</v>
      </c>
      <c r="D39" s="3">
        <f t="shared" si="55"/>
        <v>368000</v>
      </c>
      <c r="E39" s="3">
        <f t="shared" si="55"/>
        <v>184000</v>
      </c>
      <c r="F39" s="3">
        <f t="shared" si="55"/>
        <v>92000</v>
      </c>
      <c r="G39" s="3">
        <f t="shared" si="55"/>
        <v>55200</v>
      </c>
      <c r="H39" s="3">
        <f t="shared" si="55"/>
        <v>36800</v>
      </c>
      <c r="I39" s="3">
        <f t="shared" si="52"/>
        <v>920000</v>
      </c>
      <c r="K39" t="str">
        <f t="shared" si="40"/>
        <v>Execution</v>
      </c>
      <c r="L39" s="3">
        <f t="shared" si="53"/>
        <v>18400</v>
      </c>
      <c r="M39" s="3">
        <f t="shared" si="50"/>
        <v>73600</v>
      </c>
      <c r="N39" s="3">
        <f t="shared" si="50"/>
        <v>184000</v>
      </c>
      <c r="O39" s="3">
        <f t="shared" si="50"/>
        <v>92000</v>
      </c>
      <c r="P39" s="3">
        <f t="shared" si="50"/>
        <v>46000</v>
      </c>
      <c r="Q39" s="3">
        <f t="shared" si="50"/>
        <v>27600</v>
      </c>
      <c r="R39" s="3">
        <f t="shared" si="50"/>
        <v>18400</v>
      </c>
      <c r="S39" s="3">
        <f t="shared" si="54"/>
        <v>460000</v>
      </c>
    </row>
    <row r="40" spans="1:19" x14ac:dyDescent="0.55000000000000004">
      <c r="A40" t="str">
        <f>A7</f>
        <v>Famine</v>
      </c>
      <c r="B40" s="3">
        <f t="shared" ref="B40:H40" si="56">$D14*B7</f>
        <v>93703.7</v>
      </c>
      <c r="C40" s="3">
        <f t="shared" si="56"/>
        <v>93703.7</v>
      </c>
      <c r="D40" s="3">
        <f t="shared" si="56"/>
        <v>374814.8</v>
      </c>
      <c r="E40" s="3">
        <f t="shared" si="56"/>
        <v>749629.6</v>
      </c>
      <c r="F40" s="3">
        <f t="shared" si="56"/>
        <v>655925.9</v>
      </c>
      <c r="G40" s="3">
        <f t="shared" si="56"/>
        <v>468518.5</v>
      </c>
      <c r="H40" s="3">
        <f t="shared" si="56"/>
        <v>93703.7</v>
      </c>
      <c r="I40" s="3">
        <f t="shared" si="52"/>
        <v>2529999.9</v>
      </c>
      <c r="K40" t="str">
        <f t="shared" si="40"/>
        <v>Famine</v>
      </c>
      <c r="L40" s="3">
        <f t="shared" si="53"/>
        <v>374814.8</v>
      </c>
      <c r="M40" s="3">
        <f t="shared" si="50"/>
        <v>374814.8</v>
      </c>
      <c r="N40" s="3">
        <f t="shared" si="50"/>
        <v>1499259.2</v>
      </c>
      <c r="O40" s="3">
        <f t="shared" si="50"/>
        <v>2998518.4</v>
      </c>
      <c r="P40" s="3">
        <f t="shared" si="50"/>
        <v>2623703.6</v>
      </c>
      <c r="Q40" s="3">
        <f t="shared" si="50"/>
        <v>1874074</v>
      </c>
      <c r="R40" s="3">
        <f t="shared" si="50"/>
        <v>374814.8</v>
      </c>
      <c r="S40" s="3">
        <f t="shared" si="54"/>
        <v>10119999.6</v>
      </c>
    </row>
    <row r="41" spans="1:19" x14ac:dyDescent="0.55000000000000004">
      <c r="A41" t="str">
        <f>A8</f>
        <v>Other</v>
      </c>
      <c r="B41" s="3">
        <f t="shared" ref="B41:H41" si="57">$D15*B8</f>
        <v>0</v>
      </c>
      <c r="C41" s="3">
        <f t="shared" si="57"/>
        <v>0</v>
      </c>
      <c r="D41" s="3">
        <f t="shared" si="57"/>
        <v>20000</v>
      </c>
      <c r="E41" s="3">
        <f t="shared" si="57"/>
        <v>0</v>
      </c>
      <c r="F41" s="3">
        <f t="shared" si="57"/>
        <v>0</v>
      </c>
      <c r="G41" s="3">
        <f t="shared" si="57"/>
        <v>0</v>
      </c>
      <c r="H41" s="3">
        <f t="shared" si="57"/>
        <v>0</v>
      </c>
      <c r="I41" s="3">
        <f t="shared" si="52"/>
        <v>20000</v>
      </c>
      <c r="K41" t="str">
        <f t="shared" si="40"/>
        <v>Other</v>
      </c>
      <c r="L41" s="3">
        <f t="shared" si="53"/>
        <v>0</v>
      </c>
      <c r="M41" s="3">
        <f t="shared" si="50"/>
        <v>0</v>
      </c>
      <c r="N41" s="3">
        <f t="shared" si="50"/>
        <v>60000</v>
      </c>
      <c r="O41" s="3">
        <f t="shared" si="50"/>
        <v>0</v>
      </c>
      <c r="P41" s="3">
        <f t="shared" si="50"/>
        <v>0</v>
      </c>
      <c r="Q41" s="3">
        <f t="shared" si="50"/>
        <v>0</v>
      </c>
      <c r="R41" s="3">
        <f t="shared" si="50"/>
        <v>0</v>
      </c>
      <c r="S41" s="3">
        <f t="shared" si="54"/>
        <v>60000</v>
      </c>
    </row>
    <row r="42" spans="1:19" x14ac:dyDescent="0.55000000000000004">
      <c r="A42" t="s">
        <v>9</v>
      </c>
      <c r="B42" s="3">
        <f>SUM(B37:B41)</f>
        <v>471347.47</v>
      </c>
      <c r="C42" s="3">
        <f t="shared" ref="C42:I42" si="58">SUM(C37:C41)</f>
        <v>873244.38</v>
      </c>
      <c r="D42" s="3">
        <f t="shared" si="58"/>
        <v>2867560.9</v>
      </c>
      <c r="E42" s="3">
        <f t="shared" si="58"/>
        <v>2554075.6</v>
      </c>
      <c r="F42" s="3">
        <f t="shared" si="58"/>
        <v>1558148.9</v>
      </c>
      <c r="G42" s="3">
        <f t="shared" si="58"/>
        <v>1131385.75</v>
      </c>
      <c r="H42" s="3">
        <f t="shared" si="58"/>
        <v>444235.9</v>
      </c>
      <c r="I42" s="3">
        <f t="shared" si="58"/>
        <v>9899998.9000000004</v>
      </c>
      <c r="K42" t="str">
        <f t="shared" si="40"/>
        <v>Total</v>
      </c>
      <c r="L42" s="3">
        <f>SUM(L37:L41)</f>
        <v>730401.3600000001</v>
      </c>
      <c r="M42" s="3">
        <f t="shared" ref="M42:R42" si="59">SUM(M37:M41)</f>
        <v>1431643.84</v>
      </c>
      <c r="N42" s="3">
        <f t="shared" si="59"/>
        <v>6686808.0000000009</v>
      </c>
      <c r="O42" s="3">
        <f t="shared" si="59"/>
        <v>6124270.4000000004</v>
      </c>
      <c r="P42" s="3">
        <f t="shared" si="59"/>
        <v>4186579.6000000006</v>
      </c>
      <c r="Q42" s="3">
        <f t="shared" si="59"/>
        <v>3039331</v>
      </c>
      <c r="R42" s="3">
        <f t="shared" si="59"/>
        <v>1105963.1500000001</v>
      </c>
      <c r="S42" s="3">
        <f t="shared" si="54"/>
        <v>23304997.350000001</v>
      </c>
    </row>
    <row r="44" spans="1:19" x14ac:dyDescent="0.55000000000000004">
      <c r="A44" t="s">
        <v>24</v>
      </c>
      <c r="B44" t="s">
        <v>25</v>
      </c>
      <c r="C44" t="s">
        <v>26</v>
      </c>
      <c r="K44" t="s">
        <v>24</v>
      </c>
      <c r="L44" t="s">
        <v>25</v>
      </c>
      <c r="M44" t="s">
        <v>26</v>
      </c>
    </row>
    <row r="45" spans="1:19" x14ac:dyDescent="0.55000000000000004">
      <c r="A45" s="3">
        <f>I24</f>
        <v>1810000.15</v>
      </c>
      <c r="B45" s="3">
        <f>I33</f>
        <v>5002000</v>
      </c>
      <c r="C45" s="3">
        <f>I42</f>
        <v>9899998.9000000004</v>
      </c>
      <c r="K45" s="3">
        <f>S24</f>
        <v>4157001.6749999993</v>
      </c>
      <c r="L45" s="3">
        <f>S33</f>
        <v>11481000</v>
      </c>
      <c r="M45" s="3">
        <f>S42</f>
        <v>23304997.350000001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russo-chinese war</vt:lpstr>
      <vt:lpstr>young russian revolution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Ishan Sharma</dc:creator>
  <cp:lastModifiedBy>Ishan Sharma</cp:lastModifiedBy>
  <dcterms:created xsi:type="dcterms:W3CDTF">2025-09-24T22:02:19Z</dcterms:created>
  <dcterms:modified xsi:type="dcterms:W3CDTF">2025-09-25T02:58:00Z</dcterms:modified>
</cp:coreProperties>
</file>